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Алкосканнер" sheetId="1" r:id="rId1"/>
    <sheet name="Платежные терминалы" sheetId="2" r:id="rId2"/>
    <sheet name="переходы с ВК" sheetId="3" r:id="rId3"/>
    <sheet name="Лист1" sheetId="4" r:id="rId4"/>
  </sheets>
  <definedNames>
    <definedName name="user?_2Fuser__p_130" localSheetId="3">Лист1!$B$7:$L$22</definedName>
    <definedName name="user?_2Fuser__p_132" localSheetId="3">Лист1!$B$23:$L$38</definedName>
  </definedNames>
  <calcPr calcId="125725"/>
</workbook>
</file>

<file path=xl/calcChain.xml><?xml version="1.0" encoding="utf-8"?>
<calcChain xmlns="http://schemas.openxmlformats.org/spreadsheetml/2006/main">
  <c r="E19" i="2"/>
  <c r="E20"/>
  <c r="E21"/>
  <c r="E22"/>
  <c r="E23"/>
  <c r="E24"/>
  <c r="E10"/>
  <c r="E18"/>
  <c r="C18"/>
  <c r="B18"/>
  <c r="C17"/>
  <c r="B17"/>
  <c r="C16"/>
  <c r="B16"/>
  <c r="C15"/>
  <c r="B15"/>
  <c r="E15" s="1"/>
  <c r="C14"/>
  <c r="B14"/>
  <c r="C13"/>
  <c r="B13"/>
  <c r="C12"/>
  <c r="B12"/>
  <c r="C11"/>
  <c r="E11" s="1"/>
  <c r="B11"/>
  <c r="C10"/>
  <c r="B10"/>
  <c r="B9"/>
  <c r="E9" s="1"/>
  <c r="C8"/>
  <c r="B8"/>
  <c r="C7"/>
  <c r="B7"/>
  <c r="E14" l="1"/>
  <c r="E12"/>
  <c r="E13"/>
  <c r="E17"/>
  <c r="E7"/>
  <c r="E8"/>
  <c r="E16"/>
</calcChain>
</file>

<file path=xl/connections.xml><?xml version="1.0" encoding="utf-8"?>
<connections xmlns="http://schemas.openxmlformats.org/spreadsheetml/2006/main">
  <connection id="1" name="Подключение" type="4" refreshedVersion="3" background="1" saveData="1">
    <webPr sourceData="1" parsePre="1" consecutive="1" xl2000="1" url="http://mytask.me/backend/user?%2Fuser=&amp;p=130" htmlTables="1"/>
  </connection>
  <connection id="2" name="Подключение1" type="4" refreshedVersion="3" background="1" saveData="1">
    <webPr sourceData="1" parsePre="1" consecutive="1" xl2000="1" url="http://mytask.me/backend/user?%2Fuser=&amp;p=132" htmlTables="1"/>
  </connection>
</connections>
</file>

<file path=xl/sharedStrings.xml><?xml version="1.0" encoding="utf-8"?>
<sst xmlns="http://schemas.openxmlformats.org/spreadsheetml/2006/main" count="99" uniqueCount="71">
  <si>
    <t>Волна</t>
  </si>
  <si>
    <t>дата</t>
  </si>
  <si>
    <t xml:space="preserve">дата </t>
  </si>
  <si>
    <t>кол-во выполнявших задания агентов, привлеченных на тот момент</t>
  </si>
  <si>
    <t>потрачено</t>
  </si>
  <si>
    <t>Посещения</t>
  </si>
  <si>
    <t>День</t>
  </si>
  <si>
    <t>vk.com</t>
  </si>
  <si>
    <t>m.vk.com</t>
  </si>
  <si>
    <t>sum</t>
  </si>
  <si>
    <t>потраченные деньги</t>
  </si>
  <si>
    <t>цена одного терминала</t>
  </si>
  <si>
    <t>посещения группы (эффект от рекламы)</t>
  </si>
  <si>
    <t>рублей за переход в группу</t>
  </si>
  <si>
    <t>#</t>
  </si>
  <si>
    <t>Email</t>
  </si>
  <si>
    <t>Имя</t>
  </si>
  <si>
    <t>Фамилия</t>
  </si>
  <si>
    <t>Код cтраны</t>
  </si>
  <si>
    <t>Мобильный</t>
  </si>
  <si>
    <t>Город проживания</t>
  </si>
  <si>
    <t>Роль</t>
  </si>
  <si>
    <t>stradymov.fedor@mail.ru</t>
  </si>
  <si>
    <t>Федор</t>
  </si>
  <si>
    <t>Страдымов</t>
  </si>
  <si>
    <t>Москва</t>
  </si>
  <si>
    <t>Пользователь</t>
  </si>
  <si>
    <t>vorkas7@gmail.com</t>
  </si>
  <si>
    <t>кирилл</t>
  </si>
  <si>
    <t>воронин</t>
  </si>
  <si>
    <t>Нижний Тагил</t>
  </si>
  <si>
    <t>SsDrake@yandex.ru</t>
  </si>
  <si>
    <t>Храмков</t>
  </si>
  <si>
    <t>Михаил</t>
  </si>
  <si>
    <t>Екатеринбург</t>
  </si>
  <si>
    <t>pugachev-98@inbox.ru</t>
  </si>
  <si>
    <t>libertyfox@narod.ru</t>
  </si>
  <si>
    <t>Alexandra</t>
  </si>
  <si>
    <t>Kobylyanskaya</t>
  </si>
  <si>
    <t>Санкт-Петербург</t>
  </si>
  <si>
    <t>onlinecrew@mail.ru</t>
  </si>
  <si>
    <t>Антон</t>
  </si>
  <si>
    <t>krol.dasha@yandex.ru</t>
  </si>
  <si>
    <t>Дарья</t>
  </si>
  <si>
    <t>Печёнкина</t>
  </si>
  <si>
    <t>igoryunusov1997@mail.ru</t>
  </si>
  <si>
    <t>Игорь</t>
  </si>
  <si>
    <t>Юнусов</t>
  </si>
  <si>
    <t>Асбест</t>
  </si>
  <si>
    <t>dish_facuiti@mail.ru</t>
  </si>
  <si>
    <t>Вениамин</t>
  </si>
  <si>
    <t>Дементьев</t>
  </si>
  <si>
    <t>vgas-crew@yandex.ru</t>
  </si>
  <si>
    <t>Денис</t>
  </si>
  <si>
    <t>Попов</t>
  </si>
  <si>
    <t>dashakrja@rambler.ru</t>
  </si>
  <si>
    <t>Гришина</t>
  </si>
  <si>
    <t>KutkinaI@yandex.ru</t>
  </si>
  <si>
    <t>Ирина</t>
  </si>
  <si>
    <t>Кутькина</t>
  </si>
  <si>
    <t>Верхняя Пышма</t>
  </si>
  <si>
    <t>Artem-sovan@yandex.ru</t>
  </si>
  <si>
    <t>Артем</t>
  </si>
  <si>
    <t>Данилюк</t>
  </si>
  <si>
    <t>Первоуральск</t>
  </si>
  <si>
    <t>g-100500@bk.ru</t>
  </si>
  <si>
    <t>Новоуральск</t>
  </si>
  <si>
    <t>yarmoluktanya@mail.ru</t>
  </si>
  <si>
    <t>Татьяна</t>
  </si>
  <si>
    <t>Ярмолюк</t>
  </si>
  <si>
    <t>переходы на сайт c VK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</si>
</sst>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14" fontId="0" fillId="0" borderId="0" xfId="0" applyNumberFormat="1"/>
    <xf numFmtId="0" fontId="0" fillId="2" borderId="0" xfId="0" applyFill="1"/>
    <xf numFmtId="0" fontId="0" fillId="3" borderId="0" xfId="0" applyFill="1"/>
    <xf numFmtId="2" fontId="0" fillId="0" borderId="1" xfId="0" applyNumberFormat="1" applyBorder="1"/>
    <xf numFmtId="14" fontId="0" fillId="4" borderId="0" xfId="0" applyNumberFormat="1" applyFill="1"/>
    <xf numFmtId="0" fontId="1" fillId="5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'Платежные терминалы'!$B$6</c:f>
              <c:strCache>
                <c:ptCount val="1"/>
                <c:pt idx="0">
                  <c:v>потраченные деньги</c:v>
                </c:pt>
              </c:strCache>
            </c:strRef>
          </c:tx>
          <c:cat>
            <c:numRef>
              <c:f>'Платежные терминалы'!$A$7:$A$18</c:f>
              <c:numCache>
                <c:formatCode>ДД.ММ.ГГГГ</c:formatCode>
                <c:ptCount val="12"/>
                <c:pt idx="0">
                  <c:v>41417</c:v>
                </c:pt>
                <c:pt idx="1">
                  <c:v>41418</c:v>
                </c:pt>
                <c:pt idx="2">
                  <c:v>41419</c:v>
                </c:pt>
                <c:pt idx="3">
                  <c:v>41421</c:v>
                </c:pt>
                <c:pt idx="4">
                  <c:v>41422</c:v>
                </c:pt>
                <c:pt idx="5">
                  <c:v>41423</c:v>
                </c:pt>
                <c:pt idx="6">
                  <c:v>41424</c:v>
                </c:pt>
                <c:pt idx="7">
                  <c:v>41425</c:v>
                </c:pt>
                <c:pt idx="8">
                  <c:v>41426</c:v>
                </c:pt>
                <c:pt idx="9">
                  <c:v>41428</c:v>
                </c:pt>
                <c:pt idx="10">
                  <c:v>41429</c:v>
                </c:pt>
                <c:pt idx="11">
                  <c:v>41430</c:v>
                </c:pt>
              </c:numCache>
            </c:numRef>
          </c:cat>
          <c:val>
            <c:numRef>
              <c:f>'Платежные терминалы'!$B$7:$B$18</c:f>
              <c:numCache>
                <c:formatCode>Основной</c:formatCode>
                <c:ptCount val="12"/>
                <c:pt idx="0">
                  <c:v>2953</c:v>
                </c:pt>
                <c:pt idx="1">
                  <c:v>3500</c:v>
                </c:pt>
                <c:pt idx="2">
                  <c:v>139</c:v>
                </c:pt>
                <c:pt idx="3">
                  <c:v>1962</c:v>
                </c:pt>
                <c:pt idx="4">
                  <c:v>1398</c:v>
                </c:pt>
                <c:pt idx="5">
                  <c:v>3100</c:v>
                </c:pt>
                <c:pt idx="6">
                  <c:v>1500</c:v>
                </c:pt>
                <c:pt idx="7">
                  <c:v>6650</c:v>
                </c:pt>
                <c:pt idx="8">
                  <c:v>1070</c:v>
                </c:pt>
                <c:pt idx="9">
                  <c:v>1915</c:v>
                </c:pt>
                <c:pt idx="10">
                  <c:v>1203</c:v>
                </c:pt>
                <c:pt idx="11">
                  <c:v>2079</c:v>
                </c:pt>
              </c:numCache>
            </c:numRef>
          </c:val>
        </c:ser>
        <c:ser>
          <c:idx val="1"/>
          <c:order val="1"/>
          <c:tx>
            <c:strRef>
              <c:f>'Платежные терминалы'!$C$6</c:f>
              <c:strCache>
                <c:ptCount val="1"/>
                <c:pt idx="0">
                  <c:v>посещения группы (эффект от рекламы)</c:v>
                </c:pt>
              </c:strCache>
            </c:strRef>
          </c:tx>
          <c:cat>
            <c:numRef>
              <c:f>'Платежные терминалы'!$A$7:$A$18</c:f>
              <c:numCache>
                <c:formatCode>ДД.ММ.ГГГГ</c:formatCode>
                <c:ptCount val="12"/>
                <c:pt idx="0">
                  <c:v>41417</c:v>
                </c:pt>
                <c:pt idx="1">
                  <c:v>41418</c:v>
                </c:pt>
                <c:pt idx="2">
                  <c:v>41419</c:v>
                </c:pt>
                <c:pt idx="3">
                  <c:v>41421</c:v>
                </c:pt>
                <c:pt idx="4">
                  <c:v>41422</c:v>
                </c:pt>
                <c:pt idx="5">
                  <c:v>41423</c:v>
                </c:pt>
                <c:pt idx="6">
                  <c:v>41424</c:v>
                </c:pt>
                <c:pt idx="7">
                  <c:v>41425</c:v>
                </c:pt>
                <c:pt idx="8">
                  <c:v>41426</c:v>
                </c:pt>
                <c:pt idx="9">
                  <c:v>41428</c:v>
                </c:pt>
                <c:pt idx="10">
                  <c:v>41429</c:v>
                </c:pt>
                <c:pt idx="11">
                  <c:v>41430</c:v>
                </c:pt>
              </c:numCache>
            </c:numRef>
          </c:cat>
          <c:val>
            <c:numRef>
              <c:f>'Платежные терминалы'!$C$7:$C$18</c:f>
              <c:numCache>
                <c:formatCode>Основной</c:formatCode>
                <c:ptCount val="12"/>
                <c:pt idx="0">
                  <c:v>738</c:v>
                </c:pt>
                <c:pt idx="1">
                  <c:v>670</c:v>
                </c:pt>
                <c:pt idx="2">
                  <c:v>21</c:v>
                </c:pt>
                <c:pt idx="3">
                  <c:v>362</c:v>
                </c:pt>
                <c:pt idx="4">
                  <c:v>236</c:v>
                </c:pt>
                <c:pt idx="5">
                  <c:v>446</c:v>
                </c:pt>
                <c:pt idx="6">
                  <c:v>168</c:v>
                </c:pt>
                <c:pt idx="7">
                  <c:v>715</c:v>
                </c:pt>
                <c:pt idx="8">
                  <c:v>105</c:v>
                </c:pt>
                <c:pt idx="9">
                  <c:v>234</c:v>
                </c:pt>
                <c:pt idx="10">
                  <c:v>156</c:v>
                </c:pt>
                <c:pt idx="11">
                  <c:v>214</c:v>
                </c:pt>
              </c:numCache>
            </c:numRef>
          </c:val>
        </c:ser>
        <c:ser>
          <c:idx val="2"/>
          <c:order val="2"/>
          <c:tx>
            <c:strRef>
              <c:f>'Платежные терминалы'!$D$6</c:f>
              <c:strCache>
                <c:ptCount val="1"/>
                <c:pt idx="0">
                  <c:v>переходы на сайт c VK</c:v>
                </c:pt>
              </c:strCache>
            </c:strRef>
          </c:tx>
          <c:cat>
            <c:numRef>
              <c:f>'Платежные терминалы'!$A$7:$A$18</c:f>
              <c:numCache>
                <c:formatCode>ДД.ММ.ГГГГ</c:formatCode>
                <c:ptCount val="12"/>
                <c:pt idx="0">
                  <c:v>41417</c:v>
                </c:pt>
                <c:pt idx="1">
                  <c:v>41418</c:v>
                </c:pt>
                <c:pt idx="2">
                  <c:v>41419</c:v>
                </c:pt>
                <c:pt idx="3">
                  <c:v>41421</c:v>
                </c:pt>
                <c:pt idx="4">
                  <c:v>41422</c:v>
                </c:pt>
                <c:pt idx="5">
                  <c:v>41423</c:v>
                </c:pt>
                <c:pt idx="6">
                  <c:v>41424</c:v>
                </c:pt>
                <c:pt idx="7">
                  <c:v>41425</c:v>
                </c:pt>
                <c:pt idx="8">
                  <c:v>41426</c:v>
                </c:pt>
                <c:pt idx="9">
                  <c:v>41428</c:v>
                </c:pt>
                <c:pt idx="10">
                  <c:v>41429</c:v>
                </c:pt>
                <c:pt idx="11">
                  <c:v>41430</c:v>
                </c:pt>
              </c:numCache>
            </c:numRef>
          </c:cat>
          <c:val>
            <c:numRef>
              <c:f>'Платежные терминалы'!$D$7:$D$18</c:f>
              <c:numCache>
                <c:formatCode>Основной</c:formatCode>
                <c:ptCount val="12"/>
                <c:pt idx="0">
                  <c:v>241</c:v>
                </c:pt>
                <c:pt idx="1">
                  <c:v>229</c:v>
                </c:pt>
                <c:pt idx="2">
                  <c:v>48</c:v>
                </c:pt>
                <c:pt idx="3">
                  <c:v>140</c:v>
                </c:pt>
                <c:pt idx="4">
                  <c:v>123</c:v>
                </c:pt>
                <c:pt idx="5">
                  <c:v>172</c:v>
                </c:pt>
                <c:pt idx="6">
                  <c:v>83</c:v>
                </c:pt>
                <c:pt idx="7">
                  <c:v>306</c:v>
                </c:pt>
                <c:pt idx="8">
                  <c:v>82</c:v>
                </c:pt>
                <c:pt idx="9">
                  <c:v>199</c:v>
                </c:pt>
                <c:pt idx="10">
                  <c:v>127</c:v>
                </c:pt>
                <c:pt idx="11">
                  <c:v>138</c:v>
                </c:pt>
              </c:numCache>
            </c:numRef>
          </c:val>
        </c:ser>
        <c:axId val="81574144"/>
        <c:axId val="81575936"/>
      </c:barChart>
      <c:dateAx>
        <c:axId val="81574144"/>
        <c:scaling>
          <c:orientation val="minMax"/>
        </c:scaling>
        <c:axPos val="b"/>
        <c:numFmt formatCode="ДД.ММ.ГГГГ" sourceLinked="1"/>
        <c:tickLblPos val="nextTo"/>
        <c:crossAx val="81575936"/>
        <c:crosses val="autoZero"/>
        <c:auto val="1"/>
        <c:lblOffset val="100"/>
      </c:dateAx>
      <c:valAx>
        <c:axId val="81575936"/>
        <c:scaling>
          <c:orientation val="minMax"/>
        </c:scaling>
        <c:axPos val="l"/>
        <c:majorGridlines/>
        <c:numFmt formatCode="Основной" sourceLinked="1"/>
        <c:tickLblPos val="nextTo"/>
        <c:crossAx val="81574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0"/>
          <c:order val="0"/>
          <c:tx>
            <c:strRef>
              <c:f>'переходы с ВК'!$I$1</c:f>
              <c:strCache>
                <c:ptCount val="1"/>
                <c:pt idx="0">
                  <c:v>Посещения</c:v>
                </c:pt>
              </c:strCache>
            </c:strRef>
          </c:tx>
          <c:marker>
            <c:symbol val="none"/>
          </c:marker>
          <c:cat>
            <c:numRef>
              <c:f>'переходы с ВК'!$H$4:$H$74</c:f>
              <c:numCache>
                <c:formatCode>ДД.ММ.ГГГГ</c:formatCode>
                <c:ptCount val="71"/>
                <c:pt idx="0">
                  <c:v>41362</c:v>
                </c:pt>
                <c:pt idx="1">
                  <c:v>41363</c:v>
                </c:pt>
                <c:pt idx="2">
                  <c:v>41364</c:v>
                </c:pt>
                <c:pt idx="3">
                  <c:v>41365</c:v>
                </c:pt>
                <c:pt idx="4">
                  <c:v>41366</c:v>
                </c:pt>
                <c:pt idx="5">
                  <c:v>41367</c:v>
                </c:pt>
                <c:pt idx="6">
                  <c:v>41368</c:v>
                </c:pt>
                <c:pt idx="7">
                  <c:v>41369</c:v>
                </c:pt>
                <c:pt idx="8">
                  <c:v>41370</c:v>
                </c:pt>
                <c:pt idx="9">
                  <c:v>41371</c:v>
                </c:pt>
                <c:pt idx="10">
                  <c:v>41372</c:v>
                </c:pt>
                <c:pt idx="11">
                  <c:v>41373</c:v>
                </c:pt>
                <c:pt idx="12">
                  <c:v>41374</c:v>
                </c:pt>
                <c:pt idx="13">
                  <c:v>41375</c:v>
                </c:pt>
                <c:pt idx="14">
                  <c:v>41376</c:v>
                </c:pt>
                <c:pt idx="15">
                  <c:v>41377</c:v>
                </c:pt>
                <c:pt idx="16">
                  <c:v>41378</c:v>
                </c:pt>
                <c:pt idx="17">
                  <c:v>41379</c:v>
                </c:pt>
                <c:pt idx="18">
                  <c:v>41380</c:v>
                </c:pt>
                <c:pt idx="19">
                  <c:v>41381</c:v>
                </c:pt>
                <c:pt idx="20">
                  <c:v>41382</c:v>
                </c:pt>
                <c:pt idx="21">
                  <c:v>41383</c:v>
                </c:pt>
                <c:pt idx="22">
                  <c:v>41384</c:v>
                </c:pt>
                <c:pt idx="23">
                  <c:v>41385</c:v>
                </c:pt>
                <c:pt idx="24">
                  <c:v>41386</c:v>
                </c:pt>
                <c:pt idx="25">
                  <c:v>41387</c:v>
                </c:pt>
                <c:pt idx="26">
                  <c:v>41388</c:v>
                </c:pt>
                <c:pt idx="27">
                  <c:v>41389</c:v>
                </c:pt>
                <c:pt idx="28">
                  <c:v>41390</c:v>
                </c:pt>
                <c:pt idx="29">
                  <c:v>41391</c:v>
                </c:pt>
                <c:pt idx="30">
                  <c:v>41392</c:v>
                </c:pt>
                <c:pt idx="31">
                  <c:v>41393</c:v>
                </c:pt>
                <c:pt idx="32">
                  <c:v>41394</c:v>
                </c:pt>
                <c:pt idx="33">
                  <c:v>41395</c:v>
                </c:pt>
                <c:pt idx="34">
                  <c:v>41396</c:v>
                </c:pt>
                <c:pt idx="35">
                  <c:v>41397</c:v>
                </c:pt>
                <c:pt idx="36">
                  <c:v>41398</c:v>
                </c:pt>
                <c:pt idx="37">
                  <c:v>41399</c:v>
                </c:pt>
                <c:pt idx="38">
                  <c:v>41400</c:v>
                </c:pt>
                <c:pt idx="39">
                  <c:v>41401</c:v>
                </c:pt>
                <c:pt idx="40">
                  <c:v>41402</c:v>
                </c:pt>
                <c:pt idx="41">
                  <c:v>41403</c:v>
                </c:pt>
                <c:pt idx="42">
                  <c:v>41404</c:v>
                </c:pt>
                <c:pt idx="43">
                  <c:v>41405</c:v>
                </c:pt>
                <c:pt idx="44">
                  <c:v>41406</c:v>
                </c:pt>
                <c:pt idx="45">
                  <c:v>41407</c:v>
                </c:pt>
                <c:pt idx="46">
                  <c:v>41408</c:v>
                </c:pt>
                <c:pt idx="47">
                  <c:v>41409</c:v>
                </c:pt>
                <c:pt idx="48">
                  <c:v>41410</c:v>
                </c:pt>
                <c:pt idx="49">
                  <c:v>41411</c:v>
                </c:pt>
                <c:pt idx="50">
                  <c:v>41412</c:v>
                </c:pt>
                <c:pt idx="51">
                  <c:v>41413</c:v>
                </c:pt>
                <c:pt idx="52">
                  <c:v>41414</c:v>
                </c:pt>
                <c:pt idx="53">
                  <c:v>41415</c:v>
                </c:pt>
                <c:pt idx="54">
                  <c:v>41416</c:v>
                </c:pt>
                <c:pt idx="55">
                  <c:v>41417</c:v>
                </c:pt>
                <c:pt idx="56">
                  <c:v>41418</c:v>
                </c:pt>
                <c:pt idx="57">
                  <c:v>41419</c:v>
                </c:pt>
                <c:pt idx="58">
                  <c:v>41420</c:v>
                </c:pt>
                <c:pt idx="59">
                  <c:v>41421</c:v>
                </c:pt>
                <c:pt idx="60">
                  <c:v>41422</c:v>
                </c:pt>
                <c:pt idx="61">
                  <c:v>41423</c:v>
                </c:pt>
                <c:pt idx="62">
                  <c:v>41424</c:v>
                </c:pt>
                <c:pt idx="63">
                  <c:v>41425</c:v>
                </c:pt>
                <c:pt idx="64">
                  <c:v>41426</c:v>
                </c:pt>
                <c:pt idx="65">
                  <c:v>41427</c:v>
                </c:pt>
                <c:pt idx="66">
                  <c:v>41428</c:v>
                </c:pt>
                <c:pt idx="67">
                  <c:v>41429</c:v>
                </c:pt>
                <c:pt idx="68">
                  <c:v>41430</c:v>
                </c:pt>
                <c:pt idx="69">
                  <c:v>41431</c:v>
                </c:pt>
                <c:pt idx="70">
                  <c:v>41432</c:v>
                </c:pt>
              </c:numCache>
            </c:numRef>
          </c:cat>
          <c:val>
            <c:numRef>
              <c:f>'переходы с ВК'!$I$4:$I$74</c:f>
              <c:numCache>
                <c:formatCode>Основной</c:formatCode>
                <c:ptCount val="71"/>
                <c:pt idx="0">
                  <c:v>104</c:v>
                </c:pt>
                <c:pt idx="1">
                  <c:v>107</c:v>
                </c:pt>
                <c:pt idx="2">
                  <c:v>172</c:v>
                </c:pt>
                <c:pt idx="3">
                  <c:v>133</c:v>
                </c:pt>
                <c:pt idx="4">
                  <c:v>90</c:v>
                </c:pt>
                <c:pt idx="5">
                  <c:v>73</c:v>
                </c:pt>
                <c:pt idx="6">
                  <c:v>120</c:v>
                </c:pt>
                <c:pt idx="7">
                  <c:v>80</c:v>
                </c:pt>
                <c:pt idx="8">
                  <c:v>46</c:v>
                </c:pt>
                <c:pt idx="9">
                  <c:v>38</c:v>
                </c:pt>
                <c:pt idx="10">
                  <c:v>53</c:v>
                </c:pt>
                <c:pt idx="11">
                  <c:v>54</c:v>
                </c:pt>
                <c:pt idx="12">
                  <c:v>61</c:v>
                </c:pt>
                <c:pt idx="13">
                  <c:v>69</c:v>
                </c:pt>
                <c:pt idx="14">
                  <c:v>59</c:v>
                </c:pt>
                <c:pt idx="15">
                  <c:v>44</c:v>
                </c:pt>
                <c:pt idx="16">
                  <c:v>54</c:v>
                </c:pt>
                <c:pt idx="17">
                  <c:v>78</c:v>
                </c:pt>
                <c:pt idx="18">
                  <c:v>289</c:v>
                </c:pt>
                <c:pt idx="19">
                  <c:v>168</c:v>
                </c:pt>
                <c:pt idx="20">
                  <c:v>293</c:v>
                </c:pt>
                <c:pt idx="21">
                  <c:v>104</c:v>
                </c:pt>
                <c:pt idx="22">
                  <c:v>362</c:v>
                </c:pt>
                <c:pt idx="23">
                  <c:v>190</c:v>
                </c:pt>
                <c:pt idx="24">
                  <c:v>100</c:v>
                </c:pt>
                <c:pt idx="25">
                  <c:v>314</c:v>
                </c:pt>
                <c:pt idx="26">
                  <c:v>100</c:v>
                </c:pt>
                <c:pt idx="27">
                  <c:v>83</c:v>
                </c:pt>
                <c:pt idx="28">
                  <c:v>91</c:v>
                </c:pt>
                <c:pt idx="29">
                  <c:v>87</c:v>
                </c:pt>
                <c:pt idx="30">
                  <c:v>72</c:v>
                </c:pt>
                <c:pt idx="31">
                  <c:v>72</c:v>
                </c:pt>
                <c:pt idx="32">
                  <c:v>65</c:v>
                </c:pt>
                <c:pt idx="33">
                  <c:v>53</c:v>
                </c:pt>
                <c:pt idx="34">
                  <c:v>50</c:v>
                </c:pt>
                <c:pt idx="35">
                  <c:v>75</c:v>
                </c:pt>
                <c:pt idx="36">
                  <c:v>92</c:v>
                </c:pt>
                <c:pt idx="37">
                  <c:v>38</c:v>
                </c:pt>
                <c:pt idx="38">
                  <c:v>53</c:v>
                </c:pt>
                <c:pt idx="39">
                  <c:v>60</c:v>
                </c:pt>
                <c:pt idx="40">
                  <c:v>37</c:v>
                </c:pt>
                <c:pt idx="41">
                  <c:v>21</c:v>
                </c:pt>
                <c:pt idx="42">
                  <c:v>33</c:v>
                </c:pt>
                <c:pt idx="43">
                  <c:v>22</c:v>
                </c:pt>
                <c:pt idx="44">
                  <c:v>23</c:v>
                </c:pt>
                <c:pt idx="45">
                  <c:v>49</c:v>
                </c:pt>
                <c:pt idx="46">
                  <c:v>54</c:v>
                </c:pt>
                <c:pt idx="47">
                  <c:v>58</c:v>
                </c:pt>
                <c:pt idx="48">
                  <c:v>38</c:v>
                </c:pt>
                <c:pt idx="49">
                  <c:v>39</c:v>
                </c:pt>
                <c:pt idx="50">
                  <c:v>21</c:v>
                </c:pt>
                <c:pt idx="51">
                  <c:v>25</c:v>
                </c:pt>
                <c:pt idx="52">
                  <c:v>44</c:v>
                </c:pt>
                <c:pt idx="53">
                  <c:v>31</c:v>
                </c:pt>
                <c:pt idx="54">
                  <c:v>57</c:v>
                </c:pt>
                <c:pt idx="55">
                  <c:v>241</c:v>
                </c:pt>
                <c:pt idx="56">
                  <c:v>229</c:v>
                </c:pt>
                <c:pt idx="57">
                  <c:v>48</c:v>
                </c:pt>
                <c:pt idx="58">
                  <c:v>39</c:v>
                </c:pt>
                <c:pt idx="59">
                  <c:v>140</c:v>
                </c:pt>
                <c:pt idx="60">
                  <c:v>123</c:v>
                </c:pt>
                <c:pt idx="61">
                  <c:v>172</c:v>
                </c:pt>
                <c:pt idx="62">
                  <c:v>83</c:v>
                </c:pt>
                <c:pt idx="63">
                  <c:v>306</c:v>
                </c:pt>
                <c:pt idx="64">
                  <c:v>82</c:v>
                </c:pt>
                <c:pt idx="65">
                  <c:v>64</c:v>
                </c:pt>
                <c:pt idx="66">
                  <c:v>199</c:v>
                </c:pt>
                <c:pt idx="67">
                  <c:v>127</c:v>
                </c:pt>
                <c:pt idx="68">
                  <c:v>138</c:v>
                </c:pt>
                <c:pt idx="69">
                  <c:v>120</c:v>
                </c:pt>
                <c:pt idx="70">
                  <c:v>94</c:v>
                </c:pt>
              </c:numCache>
            </c:numRef>
          </c:val>
        </c:ser>
        <c:marker val="1"/>
        <c:axId val="81583488"/>
        <c:axId val="83743872"/>
      </c:lineChart>
      <c:dateAx>
        <c:axId val="81583488"/>
        <c:scaling>
          <c:orientation val="minMax"/>
        </c:scaling>
        <c:axPos val="b"/>
        <c:numFmt formatCode="ДД.ММ.ГГГГ" sourceLinked="1"/>
        <c:majorTickMark val="none"/>
        <c:tickLblPos val="nextTo"/>
        <c:crossAx val="83743872"/>
        <c:crosses val="autoZero"/>
        <c:auto val="1"/>
        <c:lblOffset val="100"/>
      </c:dateAx>
      <c:valAx>
        <c:axId val="83743872"/>
        <c:scaling>
          <c:orientation val="minMax"/>
        </c:scaling>
        <c:axPos val="l"/>
        <c:numFmt formatCode="Основной" sourceLinked="1"/>
        <c:majorTickMark val="none"/>
        <c:tickLblPos val="nextTo"/>
        <c:crossAx val="815834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25</xdr:row>
      <xdr:rowOff>57149</xdr:rowOff>
    </xdr:from>
    <xdr:to>
      <xdr:col>9</xdr:col>
      <xdr:colOff>28575</xdr:colOff>
      <xdr:row>58</xdr:row>
      <xdr:rowOff>47624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76</xdr:row>
      <xdr:rowOff>85723</xdr:rowOff>
    </xdr:from>
    <xdr:to>
      <xdr:col>17</xdr:col>
      <xdr:colOff>590550</xdr:colOff>
      <xdr:row>105</xdr:row>
      <xdr:rowOff>180974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user?%2Fuser=&amp;p=132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ser?%2Fuser=&amp;p=13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29" sqref="I29"/>
    </sheetView>
  </sheetViews>
  <sheetFormatPr defaultRowHeight="15"/>
  <cols>
    <col min="2" max="2" width="25" customWidth="1"/>
    <col min="3" max="3" width="64.5703125" customWidth="1"/>
    <col min="7" max="7" width="15.7109375" customWidth="1"/>
    <col min="8" max="8" width="14.5703125" customWidth="1"/>
    <col min="9" max="9" width="15" customWidth="1"/>
  </cols>
  <sheetData>
    <row r="1" spans="1:9">
      <c r="A1" s="1" t="s">
        <v>0</v>
      </c>
      <c r="B1" s="1" t="s">
        <v>1</v>
      </c>
      <c r="C1" s="1" t="s">
        <v>3</v>
      </c>
      <c r="G1" t="s">
        <v>6</v>
      </c>
      <c r="H1" t="s">
        <v>5</v>
      </c>
      <c r="I1" t="s">
        <v>4</v>
      </c>
    </row>
    <row r="2" spans="1:9">
      <c r="A2" s="1">
        <v>1</v>
      </c>
      <c r="B2" s="2">
        <v>41362</v>
      </c>
      <c r="C2" s="1">
        <v>7</v>
      </c>
      <c r="G2" s="4">
        <v>41360</v>
      </c>
      <c r="H2">
        <v>174</v>
      </c>
      <c r="I2">
        <v>798</v>
      </c>
    </row>
    <row r="3" spans="1:9">
      <c r="A3" s="1">
        <v>2</v>
      </c>
      <c r="B3" s="2">
        <v>41365</v>
      </c>
      <c r="C3" s="1">
        <v>2</v>
      </c>
      <c r="G3" s="4">
        <v>41361</v>
      </c>
      <c r="H3">
        <v>266</v>
      </c>
      <c r="I3">
        <v>1591</v>
      </c>
    </row>
    <row r="4" spans="1:9">
      <c r="A4" s="1">
        <v>3</v>
      </c>
      <c r="B4" s="2">
        <v>41369</v>
      </c>
      <c r="C4" s="1">
        <v>3</v>
      </c>
      <c r="G4" s="8">
        <v>41362</v>
      </c>
      <c r="H4">
        <v>104</v>
      </c>
      <c r="I4">
        <v>172</v>
      </c>
    </row>
    <row r="5" spans="1:9">
      <c r="A5" s="1">
        <v>4</v>
      </c>
      <c r="B5" s="2">
        <v>41372</v>
      </c>
      <c r="C5" s="1">
        <v>3</v>
      </c>
      <c r="G5" s="4">
        <v>41363</v>
      </c>
      <c r="H5">
        <v>107</v>
      </c>
      <c r="I5">
        <v>846</v>
      </c>
    </row>
    <row r="6" spans="1:9">
      <c r="A6" s="1">
        <v>5</v>
      </c>
      <c r="B6" s="2">
        <v>41376</v>
      </c>
      <c r="C6" s="1">
        <v>2</v>
      </c>
      <c r="G6" s="4">
        <v>41364</v>
      </c>
      <c r="H6">
        <v>172</v>
      </c>
      <c r="I6">
        <v>1335</v>
      </c>
    </row>
    <row r="7" spans="1:9">
      <c r="A7" s="1">
        <v>6</v>
      </c>
      <c r="B7" s="2">
        <v>41379</v>
      </c>
      <c r="C7" s="1">
        <v>2</v>
      </c>
      <c r="G7" s="8">
        <v>41365</v>
      </c>
      <c r="H7">
        <v>133</v>
      </c>
      <c r="I7">
        <v>0</v>
      </c>
    </row>
    <row r="8" spans="1:9">
      <c r="A8" s="1">
        <v>7</v>
      </c>
      <c r="B8" s="2">
        <v>41383</v>
      </c>
      <c r="C8" s="1">
        <v>11</v>
      </c>
      <c r="G8" s="4">
        <v>41366</v>
      </c>
      <c r="H8">
        <v>90</v>
      </c>
      <c r="I8">
        <v>0</v>
      </c>
    </row>
    <row r="9" spans="1:9">
      <c r="A9" s="1">
        <v>8</v>
      </c>
      <c r="B9" s="2">
        <v>41386</v>
      </c>
      <c r="C9" s="1">
        <v>4</v>
      </c>
      <c r="G9" s="4">
        <v>41367</v>
      </c>
      <c r="H9">
        <v>73</v>
      </c>
      <c r="I9">
        <v>0</v>
      </c>
    </row>
    <row r="10" spans="1:9">
      <c r="G10" s="4">
        <v>41368</v>
      </c>
      <c r="H10">
        <v>120</v>
      </c>
      <c r="I10">
        <v>1064</v>
      </c>
    </row>
    <row r="11" spans="1:9">
      <c r="G11" s="8">
        <v>41369</v>
      </c>
      <c r="H11">
        <v>80</v>
      </c>
      <c r="I11">
        <v>191</v>
      </c>
    </row>
    <row r="12" spans="1:9">
      <c r="G12" s="4">
        <v>41370</v>
      </c>
      <c r="H12">
        <v>46</v>
      </c>
      <c r="I12">
        <v>0</v>
      </c>
    </row>
    <row r="13" spans="1:9">
      <c r="G13" s="4">
        <v>41371</v>
      </c>
      <c r="H13">
        <v>38</v>
      </c>
      <c r="I13">
        <v>0</v>
      </c>
    </row>
    <row r="14" spans="1:9">
      <c r="G14" s="8">
        <v>41372</v>
      </c>
      <c r="H14">
        <v>53</v>
      </c>
      <c r="I14">
        <v>0</v>
      </c>
    </row>
    <row r="15" spans="1:9">
      <c r="G15" s="4">
        <v>41373</v>
      </c>
      <c r="H15">
        <v>54</v>
      </c>
      <c r="I15">
        <v>0</v>
      </c>
    </row>
    <row r="16" spans="1:9">
      <c r="G16" s="4">
        <v>41374</v>
      </c>
      <c r="H16">
        <v>61</v>
      </c>
      <c r="I16">
        <v>0</v>
      </c>
    </row>
    <row r="17" spans="7:9">
      <c r="G17" s="4">
        <v>41375</v>
      </c>
      <c r="H17">
        <v>69</v>
      </c>
      <c r="I17">
        <v>0</v>
      </c>
    </row>
    <row r="18" spans="7:9">
      <c r="G18" s="8">
        <v>41376</v>
      </c>
      <c r="H18">
        <v>59</v>
      </c>
      <c r="I18">
        <v>0</v>
      </c>
    </row>
    <row r="19" spans="7:9">
      <c r="G19" s="4">
        <v>41377</v>
      </c>
      <c r="H19">
        <v>44</v>
      </c>
      <c r="I19">
        <v>0</v>
      </c>
    </row>
    <row r="20" spans="7:9">
      <c r="G20" s="4">
        <v>41378</v>
      </c>
      <c r="H20">
        <v>54</v>
      </c>
      <c r="I20">
        <v>0</v>
      </c>
    </row>
    <row r="21" spans="7:9">
      <c r="G21" s="8">
        <v>41379</v>
      </c>
      <c r="H21">
        <v>78</v>
      </c>
    </row>
    <row r="22" spans="7:9">
      <c r="G22" s="4">
        <v>41380</v>
      </c>
      <c r="H22">
        <v>289</v>
      </c>
      <c r="I22">
        <v>3971</v>
      </c>
    </row>
    <row r="23" spans="7:9">
      <c r="G23" s="4">
        <v>41381</v>
      </c>
      <c r="H23">
        <v>168</v>
      </c>
      <c r="I23">
        <v>1387</v>
      </c>
    </row>
    <row r="24" spans="7:9">
      <c r="G24" s="4">
        <v>41382</v>
      </c>
      <c r="H24">
        <v>293</v>
      </c>
      <c r="I24">
        <v>3612</v>
      </c>
    </row>
    <row r="25" spans="7:9">
      <c r="G25" s="8">
        <v>41383</v>
      </c>
      <c r="H25">
        <v>104</v>
      </c>
      <c r="I25">
        <v>0</v>
      </c>
    </row>
    <row r="26" spans="7:9">
      <c r="G26" s="4">
        <v>41384</v>
      </c>
      <c r="H26">
        <v>362</v>
      </c>
      <c r="I26">
        <v>6387</v>
      </c>
    </row>
    <row r="27" spans="7:9">
      <c r="G27" s="4">
        <v>41385</v>
      </c>
      <c r="H27">
        <v>190</v>
      </c>
      <c r="I27">
        <v>1609</v>
      </c>
    </row>
    <row r="28" spans="7:9">
      <c r="G28" s="8">
        <v>41386</v>
      </c>
      <c r="H28">
        <v>100</v>
      </c>
      <c r="I28"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G27"/>
  <sheetViews>
    <sheetView tabSelected="1" workbookViewId="0">
      <selection activeCell="G22" sqref="G22"/>
    </sheetView>
  </sheetViews>
  <sheetFormatPr defaultRowHeight="15"/>
  <cols>
    <col min="1" max="1" width="14.5703125" customWidth="1"/>
    <col min="2" max="2" width="20" customWidth="1"/>
    <col min="3" max="3" width="23.140625" customWidth="1"/>
    <col min="4" max="4" width="20.5703125" customWidth="1"/>
    <col min="5" max="5" width="24.85546875" customWidth="1"/>
    <col min="7" max="7" width="23.42578125" customWidth="1"/>
  </cols>
  <sheetData>
    <row r="6" spans="1:7" ht="30">
      <c r="A6" s="9" t="s">
        <v>2</v>
      </c>
      <c r="B6" s="9" t="s">
        <v>10</v>
      </c>
      <c r="C6" s="9" t="s">
        <v>12</v>
      </c>
      <c r="D6" s="9" t="s">
        <v>70</v>
      </c>
      <c r="E6" s="9" t="s">
        <v>13</v>
      </c>
      <c r="G6" s="3" t="s">
        <v>11</v>
      </c>
    </row>
    <row r="7" spans="1:7">
      <c r="A7" s="2">
        <v>41417</v>
      </c>
      <c r="B7" s="1">
        <f>1000+1953</f>
        <v>2953</v>
      </c>
      <c r="C7" s="1">
        <f>244+494</f>
        <v>738</v>
      </c>
      <c r="D7" s="1">
        <v>241</v>
      </c>
      <c r="E7" s="7">
        <f>B7/C7</f>
        <v>4.0013550135501355</v>
      </c>
      <c r="G7" s="1">
        <v>10</v>
      </c>
    </row>
    <row r="8" spans="1:7">
      <c r="A8" s="2">
        <v>41418</v>
      </c>
      <c r="B8" s="1">
        <f>2500+1000</f>
        <v>3500</v>
      </c>
      <c r="C8" s="1">
        <f>430+240</f>
        <v>670</v>
      </c>
      <c r="D8" s="1">
        <v>229</v>
      </c>
      <c r="E8" s="7">
        <f t="shared" ref="E8:E24" si="0">B8/C8</f>
        <v>5.2238805970149258</v>
      </c>
      <c r="G8" s="1">
        <v>10</v>
      </c>
    </row>
    <row r="9" spans="1:7">
      <c r="A9" s="2">
        <v>41419</v>
      </c>
      <c r="B9" s="1">
        <f>139</f>
        <v>139</v>
      </c>
      <c r="C9" s="1">
        <v>21</v>
      </c>
      <c r="D9" s="1">
        <v>48</v>
      </c>
      <c r="E9" s="7">
        <f t="shared" si="0"/>
        <v>6.6190476190476186</v>
      </c>
      <c r="G9" s="1"/>
    </row>
    <row r="10" spans="1:7">
      <c r="A10" s="2">
        <v>41421</v>
      </c>
      <c r="B10" s="1">
        <f>578+1384</f>
        <v>1962</v>
      </c>
      <c r="C10" s="1">
        <f>69+293</f>
        <v>362</v>
      </c>
      <c r="D10" s="1">
        <v>140</v>
      </c>
      <c r="E10" s="7">
        <f t="shared" si="0"/>
        <v>5.4198895027624312</v>
      </c>
      <c r="G10" s="1"/>
    </row>
    <row r="11" spans="1:7">
      <c r="A11" s="2">
        <v>41422</v>
      </c>
      <c r="B11" s="1">
        <f>616+782</f>
        <v>1398</v>
      </c>
      <c r="C11" s="1">
        <f>106+130</f>
        <v>236</v>
      </c>
      <c r="D11" s="1">
        <v>123</v>
      </c>
      <c r="E11" s="7">
        <f t="shared" si="0"/>
        <v>5.9237288135593218</v>
      </c>
      <c r="G11" s="1"/>
    </row>
    <row r="12" spans="1:7">
      <c r="A12" s="2">
        <v>41423</v>
      </c>
      <c r="B12" s="1">
        <f>1200+1900</f>
        <v>3100</v>
      </c>
      <c r="C12" s="1">
        <f>239+207</f>
        <v>446</v>
      </c>
      <c r="D12" s="1">
        <v>172</v>
      </c>
      <c r="E12" s="7">
        <f t="shared" si="0"/>
        <v>6.9506726457399104</v>
      </c>
      <c r="G12" s="1"/>
    </row>
    <row r="13" spans="1:7">
      <c r="A13" s="2">
        <v>41424</v>
      </c>
      <c r="B13" s="1">
        <f>600+900</f>
        <v>1500</v>
      </c>
      <c r="C13" s="1">
        <f>76+92</f>
        <v>168</v>
      </c>
      <c r="D13" s="1">
        <v>83</v>
      </c>
      <c r="E13" s="7">
        <f t="shared" si="0"/>
        <v>8.9285714285714288</v>
      </c>
      <c r="G13" s="1"/>
    </row>
    <row r="14" spans="1:7">
      <c r="A14" s="2">
        <v>41425</v>
      </c>
      <c r="B14" s="1">
        <f>2950+3700</f>
        <v>6650</v>
      </c>
      <c r="C14" s="1">
        <f>360+355</f>
        <v>715</v>
      </c>
      <c r="D14" s="1">
        <v>306</v>
      </c>
      <c r="E14" s="7">
        <f t="shared" si="0"/>
        <v>9.3006993006993</v>
      </c>
      <c r="G14" s="1"/>
    </row>
    <row r="15" spans="1:7">
      <c r="A15" s="2">
        <v>41426</v>
      </c>
      <c r="B15" s="1">
        <f>270+800</f>
        <v>1070</v>
      </c>
      <c r="C15" s="1">
        <f>17+88</f>
        <v>105</v>
      </c>
      <c r="D15" s="1">
        <v>82</v>
      </c>
      <c r="E15" s="7">
        <f t="shared" si="0"/>
        <v>10.19047619047619</v>
      </c>
      <c r="G15" s="1"/>
    </row>
    <row r="16" spans="1:7">
      <c r="A16" s="2">
        <v>41428</v>
      </c>
      <c r="B16" s="1">
        <f>145+170+1600</f>
        <v>1915</v>
      </c>
      <c r="C16" s="1">
        <f>15+15+204</f>
        <v>234</v>
      </c>
      <c r="D16" s="1">
        <v>199</v>
      </c>
      <c r="E16" s="7">
        <f t="shared" si="0"/>
        <v>8.1837606837606831</v>
      </c>
      <c r="G16" s="1"/>
    </row>
    <row r="17" spans="1:7">
      <c r="A17" s="2">
        <v>41429</v>
      </c>
      <c r="B17" s="1">
        <f>203+1000</f>
        <v>1203</v>
      </c>
      <c r="C17" s="1">
        <f>136+20</f>
        <v>156</v>
      </c>
      <c r="D17" s="1">
        <v>127</v>
      </c>
      <c r="E17" s="7">
        <f t="shared" si="0"/>
        <v>7.7115384615384617</v>
      </c>
      <c r="G17" s="1"/>
    </row>
    <row r="18" spans="1:7">
      <c r="A18" s="2">
        <v>41430</v>
      </c>
      <c r="B18" s="1">
        <f>217+1030+832</f>
        <v>2079</v>
      </c>
      <c r="C18" s="1">
        <f>101+18+95</f>
        <v>214</v>
      </c>
      <c r="D18" s="1">
        <v>138</v>
      </c>
      <c r="E18" s="7">
        <f t="shared" si="0"/>
        <v>9.7149532710280369</v>
      </c>
      <c r="G18" s="1"/>
    </row>
    <row r="19" spans="1:7">
      <c r="A19" s="2">
        <v>41451</v>
      </c>
      <c r="B19" s="1">
        <v>171</v>
      </c>
      <c r="C19" s="1">
        <v>27</v>
      </c>
      <c r="D19" s="1">
        <v>62</v>
      </c>
      <c r="E19" s="7">
        <f t="shared" si="0"/>
        <v>6.333333333333333</v>
      </c>
    </row>
    <row r="20" spans="1:7">
      <c r="A20" s="2">
        <v>41452</v>
      </c>
      <c r="B20" s="1">
        <v>6795</v>
      </c>
      <c r="C20" s="1">
        <v>560</v>
      </c>
      <c r="D20" s="1">
        <v>179</v>
      </c>
      <c r="E20" s="7">
        <f t="shared" si="0"/>
        <v>12.133928571428571</v>
      </c>
    </row>
    <row r="21" spans="1:7">
      <c r="A21" s="2">
        <v>41453</v>
      </c>
      <c r="B21" s="1">
        <v>6733</v>
      </c>
      <c r="C21" s="1">
        <v>399</v>
      </c>
      <c r="D21" s="1">
        <v>177</v>
      </c>
      <c r="E21" s="7">
        <f t="shared" si="0"/>
        <v>16.874686716791981</v>
      </c>
    </row>
    <row r="22" spans="1:7">
      <c r="A22" s="2">
        <v>41454</v>
      </c>
      <c r="B22" s="1">
        <v>3766</v>
      </c>
      <c r="C22" s="1">
        <v>192</v>
      </c>
      <c r="D22" s="1">
        <v>78</v>
      </c>
      <c r="E22" s="7">
        <f t="shared" si="0"/>
        <v>19.614583333333332</v>
      </c>
    </row>
    <row r="23" spans="1:7">
      <c r="A23" s="2">
        <v>41455</v>
      </c>
      <c r="B23" s="1">
        <v>1551</v>
      </c>
      <c r="C23" s="1">
        <v>115</v>
      </c>
      <c r="D23" s="1">
        <v>59</v>
      </c>
      <c r="E23" s="7">
        <f t="shared" si="0"/>
        <v>13.486956521739131</v>
      </c>
    </row>
    <row r="24" spans="1:7">
      <c r="A24" s="2">
        <v>41456</v>
      </c>
      <c r="B24" s="1">
        <v>4681</v>
      </c>
      <c r="C24" s="1">
        <v>250</v>
      </c>
      <c r="D24" s="1">
        <v>107</v>
      </c>
      <c r="E24" s="7">
        <f t="shared" si="0"/>
        <v>18.724</v>
      </c>
    </row>
    <row r="25" spans="1:7">
      <c r="A25" s="4"/>
    </row>
    <row r="26" spans="1:7">
      <c r="A26" s="4"/>
    </row>
    <row r="27" spans="1:7">
      <c r="A27" s="4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4"/>
  <sheetViews>
    <sheetView topLeftCell="A28" workbookViewId="0">
      <selection activeCell="M13" sqref="M13"/>
    </sheetView>
  </sheetViews>
  <sheetFormatPr defaultRowHeight="15"/>
  <cols>
    <col min="1" max="1" width="20" customWidth="1"/>
    <col min="2" max="2" width="15.28515625" customWidth="1"/>
    <col min="4" max="4" width="18.140625" customWidth="1"/>
    <col min="5" max="5" width="14.7109375" customWidth="1"/>
    <col min="7" max="7" width="12.42578125" customWidth="1"/>
    <col min="8" max="8" width="16.7109375" customWidth="1"/>
    <col min="9" max="9" width="16.42578125" customWidth="1"/>
  </cols>
  <sheetData>
    <row r="1" spans="1:10">
      <c r="A1" t="s">
        <v>6</v>
      </c>
      <c r="B1" t="s">
        <v>5</v>
      </c>
      <c r="C1" t="s">
        <v>7</v>
      </c>
      <c r="D1" t="s">
        <v>6</v>
      </c>
      <c r="E1" t="s">
        <v>5</v>
      </c>
      <c r="F1" t="s">
        <v>8</v>
      </c>
      <c r="H1" t="s">
        <v>6</v>
      </c>
      <c r="I1" t="s">
        <v>5</v>
      </c>
      <c r="J1" t="s">
        <v>9</v>
      </c>
    </row>
    <row r="2" spans="1:10">
      <c r="H2" s="4">
        <v>41360</v>
      </c>
      <c r="I2">
        <v>174</v>
      </c>
    </row>
    <row r="3" spans="1:10">
      <c r="H3" s="4">
        <v>41361</v>
      </c>
      <c r="I3">
        <v>266</v>
      </c>
    </row>
    <row r="4" spans="1:10">
      <c r="A4" s="4">
        <v>41362</v>
      </c>
      <c r="B4">
        <v>100</v>
      </c>
      <c r="D4" s="4">
        <v>41362</v>
      </c>
      <c r="E4">
        <v>4</v>
      </c>
      <c r="H4" s="8">
        <v>41362</v>
      </c>
      <c r="I4">
        <v>104</v>
      </c>
    </row>
    <row r="5" spans="1:10">
      <c r="A5" s="4">
        <v>41363</v>
      </c>
      <c r="B5">
        <v>103</v>
      </c>
      <c r="D5" s="4">
        <v>41363</v>
      </c>
      <c r="E5">
        <v>4</v>
      </c>
      <c r="H5" s="4">
        <v>41363</v>
      </c>
      <c r="I5">
        <v>107</v>
      </c>
    </row>
    <row r="6" spans="1:10">
      <c r="A6" s="4">
        <v>41364</v>
      </c>
      <c r="B6">
        <v>167</v>
      </c>
      <c r="D6" s="4">
        <v>41364</v>
      </c>
      <c r="E6">
        <v>5</v>
      </c>
      <c r="H6" s="4">
        <v>41364</v>
      </c>
      <c r="I6">
        <v>172</v>
      </c>
    </row>
    <row r="7" spans="1:10">
      <c r="A7" s="4">
        <v>41365</v>
      </c>
      <c r="B7">
        <v>128</v>
      </c>
      <c r="D7" s="4">
        <v>41365</v>
      </c>
      <c r="E7">
        <v>5</v>
      </c>
      <c r="H7" s="8">
        <v>41365</v>
      </c>
      <c r="I7">
        <v>133</v>
      </c>
    </row>
    <row r="8" spans="1:10">
      <c r="A8" s="4">
        <v>41366</v>
      </c>
      <c r="B8">
        <v>84</v>
      </c>
      <c r="D8" s="4">
        <v>41366</v>
      </c>
      <c r="E8">
        <v>6</v>
      </c>
      <c r="H8" s="4">
        <v>41366</v>
      </c>
      <c r="I8">
        <v>90</v>
      </c>
    </row>
    <row r="9" spans="1:10">
      <c r="A9" s="4">
        <v>41367</v>
      </c>
      <c r="B9">
        <v>72</v>
      </c>
      <c r="D9" s="4">
        <v>41367</v>
      </c>
      <c r="E9">
        <v>1</v>
      </c>
      <c r="H9" s="4">
        <v>41367</v>
      </c>
      <c r="I9">
        <v>73</v>
      </c>
    </row>
    <row r="10" spans="1:10">
      <c r="A10" s="4">
        <v>41368</v>
      </c>
      <c r="B10">
        <v>115</v>
      </c>
      <c r="D10" s="4">
        <v>41368</v>
      </c>
      <c r="E10">
        <v>5</v>
      </c>
      <c r="H10" s="4">
        <v>41368</v>
      </c>
      <c r="I10">
        <v>120</v>
      </c>
    </row>
    <row r="11" spans="1:10">
      <c r="A11" s="4">
        <v>41369</v>
      </c>
      <c r="B11">
        <v>74</v>
      </c>
      <c r="D11" s="4">
        <v>41369</v>
      </c>
      <c r="E11">
        <v>6</v>
      </c>
      <c r="H11" s="8">
        <v>41369</v>
      </c>
      <c r="I11">
        <v>80</v>
      </c>
    </row>
    <row r="12" spans="1:10">
      <c r="A12" s="4">
        <v>41370</v>
      </c>
      <c r="B12">
        <v>45</v>
      </c>
      <c r="D12" s="4">
        <v>41370</v>
      </c>
      <c r="E12">
        <v>1</v>
      </c>
      <c r="H12" s="4">
        <v>41370</v>
      </c>
      <c r="I12">
        <v>46</v>
      </c>
    </row>
    <row r="13" spans="1:10">
      <c r="A13" s="4">
        <v>41371</v>
      </c>
      <c r="B13">
        <v>37</v>
      </c>
      <c r="D13" s="4">
        <v>41371</v>
      </c>
      <c r="E13">
        <v>1</v>
      </c>
      <c r="H13" s="4">
        <v>41371</v>
      </c>
      <c r="I13">
        <v>38</v>
      </c>
    </row>
    <row r="14" spans="1:10">
      <c r="A14" s="4">
        <v>41372</v>
      </c>
      <c r="B14">
        <v>52</v>
      </c>
      <c r="D14" s="4">
        <v>41372</v>
      </c>
      <c r="E14">
        <v>1</v>
      </c>
      <c r="H14" s="8">
        <v>41372</v>
      </c>
      <c r="I14">
        <v>53</v>
      </c>
    </row>
    <row r="15" spans="1:10">
      <c r="A15" s="4">
        <v>41373</v>
      </c>
      <c r="B15">
        <v>49</v>
      </c>
      <c r="D15" s="4">
        <v>41373</v>
      </c>
      <c r="E15">
        <v>5</v>
      </c>
      <c r="H15" s="4">
        <v>41373</v>
      </c>
      <c r="I15">
        <v>54</v>
      </c>
    </row>
    <row r="16" spans="1:10">
      <c r="A16" s="4">
        <v>41374</v>
      </c>
      <c r="B16">
        <v>58</v>
      </c>
      <c r="D16" s="4">
        <v>41374</v>
      </c>
      <c r="E16">
        <v>3</v>
      </c>
      <c r="H16" s="4">
        <v>41374</v>
      </c>
      <c r="I16">
        <v>61</v>
      </c>
    </row>
    <row r="17" spans="1:9">
      <c r="A17" s="4">
        <v>41375</v>
      </c>
      <c r="B17">
        <v>67</v>
      </c>
      <c r="D17" s="4">
        <v>41375</v>
      </c>
      <c r="E17">
        <v>2</v>
      </c>
      <c r="H17" s="4">
        <v>41375</v>
      </c>
      <c r="I17">
        <v>69</v>
      </c>
    </row>
    <row r="18" spans="1:9">
      <c r="A18" s="4">
        <v>41376</v>
      </c>
      <c r="B18">
        <v>56</v>
      </c>
      <c r="D18" s="4">
        <v>41376</v>
      </c>
      <c r="E18">
        <v>3</v>
      </c>
      <c r="H18" s="8">
        <v>41376</v>
      </c>
      <c r="I18">
        <v>59</v>
      </c>
    </row>
    <row r="19" spans="1:9">
      <c r="A19" s="4">
        <v>41377</v>
      </c>
      <c r="B19">
        <v>43</v>
      </c>
      <c r="D19" s="4">
        <v>41377</v>
      </c>
      <c r="E19">
        <v>1</v>
      </c>
      <c r="H19" s="4">
        <v>41377</v>
      </c>
      <c r="I19">
        <v>44</v>
      </c>
    </row>
    <row r="20" spans="1:9">
      <c r="A20" s="4">
        <v>41378</v>
      </c>
      <c r="B20">
        <v>54</v>
      </c>
      <c r="D20" s="4">
        <v>41378</v>
      </c>
      <c r="E20">
        <v>0</v>
      </c>
      <c r="H20" s="4">
        <v>41378</v>
      </c>
      <c r="I20">
        <v>54</v>
      </c>
    </row>
    <row r="21" spans="1:9">
      <c r="A21" s="4">
        <v>41379</v>
      </c>
      <c r="B21">
        <v>78</v>
      </c>
      <c r="D21" s="4">
        <v>41379</v>
      </c>
      <c r="E21">
        <v>0</v>
      </c>
      <c r="H21" s="8">
        <v>41379</v>
      </c>
      <c r="I21">
        <v>78</v>
      </c>
    </row>
    <row r="22" spans="1:9">
      <c r="A22" s="4">
        <v>41380</v>
      </c>
      <c r="B22">
        <v>287</v>
      </c>
      <c r="D22" s="4">
        <v>41380</v>
      </c>
      <c r="E22">
        <v>2</v>
      </c>
      <c r="H22" s="4">
        <v>41380</v>
      </c>
      <c r="I22">
        <v>289</v>
      </c>
    </row>
    <row r="23" spans="1:9">
      <c r="A23" s="4">
        <v>41381</v>
      </c>
      <c r="B23">
        <v>166</v>
      </c>
      <c r="D23" s="4">
        <v>41381</v>
      </c>
      <c r="E23">
        <v>2</v>
      </c>
      <c r="H23" s="4">
        <v>41381</v>
      </c>
      <c r="I23">
        <v>168</v>
      </c>
    </row>
    <row r="24" spans="1:9">
      <c r="A24" s="4">
        <v>41382</v>
      </c>
      <c r="B24">
        <v>288</v>
      </c>
      <c r="D24" s="4">
        <v>41382</v>
      </c>
      <c r="E24">
        <v>5</v>
      </c>
      <c r="H24" s="4">
        <v>41382</v>
      </c>
      <c r="I24">
        <v>293</v>
      </c>
    </row>
    <row r="25" spans="1:9">
      <c r="A25" s="4">
        <v>41383</v>
      </c>
      <c r="B25">
        <v>101</v>
      </c>
      <c r="D25" s="4">
        <v>41383</v>
      </c>
      <c r="E25">
        <v>3</v>
      </c>
      <c r="H25" s="8">
        <v>41383</v>
      </c>
      <c r="I25">
        <v>104</v>
      </c>
    </row>
    <row r="26" spans="1:9">
      <c r="A26" s="4">
        <v>41384</v>
      </c>
      <c r="B26">
        <v>357</v>
      </c>
      <c r="D26" s="4">
        <v>41384</v>
      </c>
      <c r="E26">
        <v>5</v>
      </c>
      <c r="H26" s="4">
        <v>41384</v>
      </c>
      <c r="I26">
        <v>362</v>
      </c>
    </row>
    <row r="27" spans="1:9">
      <c r="A27" s="4">
        <v>41385</v>
      </c>
      <c r="B27">
        <v>186</v>
      </c>
      <c r="D27" s="4">
        <v>41385</v>
      </c>
      <c r="E27">
        <v>4</v>
      </c>
      <c r="H27" s="4">
        <v>41385</v>
      </c>
      <c r="I27">
        <v>190</v>
      </c>
    </row>
    <row r="28" spans="1:9">
      <c r="A28" s="4">
        <v>41386</v>
      </c>
      <c r="B28">
        <v>96</v>
      </c>
      <c r="D28" s="4">
        <v>41386</v>
      </c>
      <c r="E28">
        <v>4</v>
      </c>
      <c r="H28" s="8">
        <v>41386</v>
      </c>
      <c r="I28">
        <v>100</v>
      </c>
    </row>
    <row r="29" spans="1:9">
      <c r="A29" s="4">
        <v>41387</v>
      </c>
      <c r="B29">
        <v>310</v>
      </c>
      <c r="D29" s="4">
        <v>41387</v>
      </c>
      <c r="E29">
        <v>4</v>
      </c>
      <c r="H29" s="4">
        <v>41387</v>
      </c>
      <c r="I29">
        <v>314</v>
      </c>
    </row>
    <row r="30" spans="1:9">
      <c r="A30" s="4">
        <v>41388</v>
      </c>
      <c r="B30">
        <v>98</v>
      </c>
      <c r="D30" s="4">
        <v>41388</v>
      </c>
      <c r="E30">
        <v>2</v>
      </c>
      <c r="H30" s="4">
        <v>41388</v>
      </c>
      <c r="I30">
        <v>100</v>
      </c>
    </row>
    <row r="31" spans="1:9">
      <c r="A31" s="4">
        <v>41389</v>
      </c>
      <c r="B31">
        <v>83</v>
      </c>
      <c r="D31" s="4">
        <v>41389</v>
      </c>
      <c r="E31">
        <v>0</v>
      </c>
      <c r="H31" s="4">
        <v>41389</v>
      </c>
      <c r="I31">
        <v>83</v>
      </c>
    </row>
    <row r="32" spans="1:9">
      <c r="A32" s="4">
        <v>41390</v>
      </c>
      <c r="B32">
        <v>90</v>
      </c>
      <c r="D32" s="4">
        <v>41390</v>
      </c>
      <c r="E32">
        <v>1</v>
      </c>
      <c r="H32" s="4">
        <v>41390</v>
      </c>
      <c r="I32">
        <v>91</v>
      </c>
    </row>
    <row r="33" spans="1:9">
      <c r="A33" s="4">
        <v>41391</v>
      </c>
      <c r="B33">
        <v>81</v>
      </c>
      <c r="D33" s="4">
        <v>41391</v>
      </c>
      <c r="E33">
        <v>6</v>
      </c>
      <c r="H33" s="4">
        <v>41391</v>
      </c>
      <c r="I33">
        <v>87</v>
      </c>
    </row>
    <row r="34" spans="1:9">
      <c r="A34" s="4">
        <v>41392</v>
      </c>
      <c r="B34">
        <v>67</v>
      </c>
      <c r="D34" s="4">
        <v>41392</v>
      </c>
      <c r="E34">
        <v>5</v>
      </c>
      <c r="H34" s="4">
        <v>41392</v>
      </c>
      <c r="I34">
        <v>72</v>
      </c>
    </row>
    <row r="35" spans="1:9">
      <c r="A35" s="4">
        <v>41393</v>
      </c>
      <c r="B35">
        <v>69</v>
      </c>
      <c r="D35" s="4">
        <v>41393</v>
      </c>
      <c r="E35">
        <v>3</v>
      </c>
      <c r="H35" s="4">
        <v>41393</v>
      </c>
      <c r="I35">
        <v>72</v>
      </c>
    </row>
    <row r="36" spans="1:9">
      <c r="A36" s="4">
        <v>41394</v>
      </c>
      <c r="B36">
        <v>63</v>
      </c>
      <c r="D36" s="4">
        <v>41394</v>
      </c>
      <c r="E36">
        <v>2</v>
      </c>
      <c r="H36" s="4">
        <v>41394</v>
      </c>
      <c r="I36">
        <v>65</v>
      </c>
    </row>
    <row r="37" spans="1:9">
      <c r="A37" s="4">
        <v>41395</v>
      </c>
      <c r="B37">
        <v>51</v>
      </c>
      <c r="D37" s="4">
        <v>41395</v>
      </c>
      <c r="E37">
        <v>2</v>
      </c>
      <c r="H37" s="4">
        <v>41395</v>
      </c>
      <c r="I37">
        <v>53</v>
      </c>
    </row>
    <row r="38" spans="1:9">
      <c r="A38" s="4">
        <v>41396</v>
      </c>
      <c r="B38">
        <v>49</v>
      </c>
      <c r="D38" s="4">
        <v>41396</v>
      </c>
      <c r="E38">
        <v>1</v>
      </c>
      <c r="H38" s="4">
        <v>41396</v>
      </c>
      <c r="I38">
        <v>50</v>
      </c>
    </row>
    <row r="39" spans="1:9">
      <c r="A39" s="4">
        <v>41397</v>
      </c>
      <c r="B39">
        <v>72</v>
      </c>
      <c r="D39" s="4">
        <v>41397</v>
      </c>
      <c r="E39">
        <v>3</v>
      </c>
      <c r="H39" s="4">
        <v>41397</v>
      </c>
      <c r="I39">
        <v>75</v>
      </c>
    </row>
    <row r="40" spans="1:9">
      <c r="A40" s="4">
        <v>41398</v>
      </c>
      <c r="B40">
        <v>87</v>
      </c>
      <c r="D40" s="4">
        <v>41398</v>
      </c>
      <c r="E40">
        <v>5</v>
      </c>
      <c r="H40" s="4">
        <v>41398</v>
      </c>
      <c r="I40">
        <v>92</v>
      </c>
    </row>
    <row r="41" spans="1:9">
      <c r="A41" s="4">
        <v>41399</v>
      </c>
      <c r="B41">
        <v>33</v>
      </c>
      <c r="D41" s="4">
        <v>41399</v>
      </c>
      <c r="E41">
        <v>5</v>
      </c>
      <c r="H41" s="4">
        <v>41399</v>
      </c>
      <c r="I41">
        <v>38</v>
      </c>
    </row>
    <row r="42" spans="1:9">
      <c r="A42" s="4">
        <v>41400</v>
      </c>
      <c r="B42">
        <v>50</v>
      </c>
      <c r="D42" s="4">
        <v>41400</v>
      </c>
      <c r="E42">
        <v>3</v>
      </c>
      <c r="H42" s="4">
        <v>41400</v>
      </c>
      <c r="I42">
        <v>53</v>
      </c>
    </row>
    <row r="43" spans="1:9">
      <c r="A43" s="4">
        <v>41401</v>
      </c>
      <c r="B43">
        <v>59</v>
      </c>
      <c r="D43" s="4">
        <v>41401</v>
      </c>
      <c r="E43">
        <v>1</v>
      </c>
      <c r="H43" s="4">
        <v>41401</v>
      </c>
      <c r="I43">
        <v>60</v>
      </c>
    </row>
    <row r="44" spans="1:9">
      <c r="A44" s="4">
        <v>41402</v>
      </c>
      <c r="B44">
        <v>37</v>
      </c>
      <c r="D44" s="4">
        <v>41402</v>
      </c>
      <c r="E44">
        <v>0</v>
      </c>
      <c r="H44" s="4">
        <v>41402</v>
      </c>
      <c r="I44">
        <v>37</v>
      </c>
    </row>
    <row r="45" spans="1:9">
      <c r="A45" s="4">
        <v>41403</v>
      </c>
      <c r="B45">
        <v>19</v>
      </c>
      <c r="D45" s="4">
        <v>41403</v>
      </c>
      <c r="E45">
        <v>2</v>
      </c>
      <c r="H45" s="4">
        <v>41403</v>
      </c>
      <c r="I45">
        <v>21</v>
      </c>
    </row>
    <row r="46" spans="1:9">
      <c r="A46" s="4">
        <v>41404</v>
      </c>
      <c r="B46">
        <v>33</v>
      </c>
      <c r="D46" s="4">
        <v>41404</v>
      </c>
      <c r="E46">
        <v>0</v>
      </c>
      <c r="H46" s="4">
        <v>41404</v>
      </c>
      <c r="I46">
        <v>33</v>
      </c>
    </row>
    <row r="47" spans="1:9">
      <c r="A47" s="4">
        <v>41405</v>
      </c>
      <c r="B47">
        <v>22</v>
      </c>
      <c r="D47" s="4">
        <v>41405</v>
      </c>
      <c r="E47">
        <v>0</v>
      </c>
      <c r="H47" s="4">
        <v>41405</v>
      </c>
      <c r="I47">
        <v>22</v>
      </c>
    </row>
    <row r="48" spans="1:9">
      <c r="A48" s="4">
        <v>41406</v>
      </c>
      <c r="B48">
        <v>23</v>
      </c>
      <c r="D48" s="4">
        <v>41406</v>
      </c>
      <c r="E48">
        <v>0</v>
      </c>
      <c r="H48" s="4">
        <v>41406</v>
      </c>
      <c r="I48">
        <v>23</v>
      </c>
    </row>
    <row r="49" spans="1:9">
      <c r="A49" s="4">
        <v>41407</v>
      </c>
      <c r="B49">
        <v>49</v>
      </c>
      <c r="D49" s="4">
        <v>41407</v>
      </c>
      <c r="E49">
        <v>0</v>
      </c>
      <c r="H49" s="4">
        <v>41407</v>
      </c>
      <c r="I49">
        <v>49</v>
      </c>
    </row>
    <row r="50" spans="1:9">
      <c r="A50" s="4">
        <v>41408</v>
      </c>
      <c r="B50">
        <v>54</v>
      </c>
      <c r="D50" s="4">
        <v>41408</v>
      </c>
      <c r="E50">
        <v>0</v>
      </c>
      <c r="H50" s="4">
        <v>41408</v>
      </c>
      <c r="I50">
        <v>54</v>
      </c>
    </row>
    <row r="51" spans="1:9">
      <c r="A51" s="4">
        <v>41409</v>
      </c>
      <c r="B51">
        <v>56</v>
      </c>
      <c r="D51" s="4">
        <v>41409</v>
      </c>
      <c r="E51">
        <v>2</v>
      </c>
      <c r="H51" s="4">
        <v>41409</v>
      </c>
      <c r="I51">
        <v>58</v>
      </c>
    </row>
    <row r="52" spans="1:9">
      <c r="A52" s="4">
        <v>41410</v>
      </c>
      <c r="B52">
        <v>37</v>
      </c>
      <c r="D52" s="4">
        <v>41410</v>
      </c>
      <c r="E52">
        <v>1</v>
      </c>
      <c r="H52" s="4">
        <v>41410</v>
      </c>
      <c r="I52">
        <v>38</v>
      </c>
    </row>
    <row r="53" spans="1:9">
      <c r="A53" s="4">
        <v>41411</v>
      </c>
      <c r="B53">
        <v>38</v>
      </c>
      <c r="D53" s="4">
        <v>41411</v>
      </c>
      <c r="E53">
        <v>1</v>
      </c>
      <c r="H53" s="4">
        <v>41411</v>
      </c>
      <c r="I53">
        <v>39</v>
      </c>
    </row>
    <row r="54" spans="1:9">
      <c r="A54" s="4">
        <v>41412</v>
      </c>
      <c r="B54">
        <v>21</v>
      </c>
      <c r="D54" s="4">
        <v>41412</v>
      </c>
      <c r="E54">
        <v>0</v>
      </c>
      <c r="H54" s="4">
        <v>41412</v>
      </c>
      <c r="I54">
        <v>21</v>
      </c>
    </row>
    <row r="55" spans="1:9">
      <c r="A55" s="4">
        <v>41413</v>
      </c>
      <c r="B55">
        <v>25</v>
      </c>
      <c r="D55" s="4">
        <v>41413</v>
      </c>
      <c r="E55">
        <v>0</v>
      </c>
      <c r="H55" s="4">
        <v>41413</v>
      </c>
      <c r="I55">
        <v>25</v>
      </c>
    </row>
    <row r="56" spans="1:9">
      <c r="A56" s="4">
        <v>41414</v>
      </c>
      <c r="B56">
        <v>43</v>
      </c>
      <c r="D56" s="4">
        <v>41414</v>
      </c>
      <c r="E56">
        <v>1</v>
      </c>
      <c r="H56" s="4">
        <v>41414</v>
      </c>
      <c r="I56">
        <v>44</v>
      </c>
    </row>
    <row r="57" spans="1:9">
      <c r="A57" s="4">
        <v>41415</v>
      </c>
      <c r="B57">
        <v>30</v>
      </c>
      <c r="D57" s="4">
        <v>41415</v>
      </c>
      <c r="E57">
        <v>1</v>
      </c>
      <c r="H57" s="4">
        <v>41415</v>
      </c>
      <c r="I57">
        <v>31</v>
      </c>
    </row>
    <row r="58" spans="1:9">
      <c r="A58" s="4">
        <v>41416</v>
      </c>
      <c r="B58">
        <v>56</v>
      </c>
      <c r="D58" s="4">
        <v>41416</v>
      </c>
      <c r="E58">
        <v>1</v>
      </c>
      <c r="G58" s="6"/>
      <c r="H58" s="4">
        <v>41416</v>
      </c>
      <c r="I58">
        <v>57</v>
      </c>
    </row>
    <row r="59" spans="1:9">
      <c r="A59" s="4">
        <v>41417</v>
      </c>
      <c r="B59">
        <v>240</v>
      </c>
      <c r="D59" s="4">
        <v>41417</v>
      </c>
      <c r="E59">
        <v>1</v>
      </c>
      <c r="G59" s="5"/>
      <c r="H59" s="4">
        <v>41417</v>
      </c>
      <c r="I59">
        <v>241</v>
      </c>
    </row>
    <row r="60" spans="1:9">
      <c r="A60" s="4">
        <v>41418</v>
      </c>
      <c r="B60">
        <v>228</v>
      </c>
      <c r="D60" s="4">
        <v>41418</v>
      </c>
      <c r="E60">
        <v>1</v>
      </c>
      <c r="G60" s="5"/>
      <c r="H60" s="4">
        <v>41418</v>
      </c>
      <c r="I60">
        <v>229</v>
      </c>
    </row>
    <row r="61" spans="1:9">
      <c r="A61" s="4">
        <v>41419</v>
      </c>
      <c r="B61">
        <v>47</v>
      </c>
      <c r="D61" s="4">
        <v>41419</v>
      </c>
      <c r="E61">
        <v>1</v>
      </c>
      <c r="G61" s="5"/>
      <c r="H61" s="4">
        <v>41419</v>
      </c>
      <c r="I61">
        <v>48</v>
      </c>
    </row>
    <row r="62" spans="1:9">
      <c r="A62" s="4">
        <v>41420</v>
      </c>
      <c r="B62">
        <v>39</v>
      </c>
      <c r="D62" s="4">
        <v>41420</v>
      </c>
      <c r="E62">
        <v>0</v>
      </c>
      <c r="G62" s="5"/>
      <c r="H62" s="4">
        <v>41420</v>
      </c>
      <c r="I62">
        <v>39</v>
      </c>
    </row>
    <row r="63" spans="1:9">
      <c r="A63" s="4">
        <v>41421</v>
      </c>
      <c r="B63">
        <v>138</v>
      </c>
      <c r="D63" s="4">
        <v>41421</v>
      </c>
      <c r="E63">
        <v>2</v>
      </c>
      <c r="G63" s="5"/>
      <c r="H63" s="4">
        <v>41421</v>
      </c>
      <c r="I63">
        <v>140</v>
      </c>
    </row>
    <row r="64" spans="1:9">
      <c r="A64" s="4">
        <v>41422</v>
      </c>
      <c r="B64">
        <v>122</v>
      </c>
      <c r="D64" s="4">
        <v>41422</v>
      </c>
      <c r="E64">
        <v>1</v>
      </c>
      <c r="G64" s="5"/>
      <c r="H64" s="4">
        <v>41422</v>
      </c>
      <c r="I64">
        <v>123</v>
      </c>
    </row>
    <row r="65" spans="1:9">
      <c r="A65" s="4">
        <v>41423</v>
      </c>
      <c r="B65">
        <v>171</v>
      </c>
      <c r="D65" s="4">
        <v>41423</v>
      </c>
      <c r="E65">
        <v>1</v>
      </c>
      <c r="G65" s="5"/>
      <c r="H65" s="4">
        <v>41423</v>
      </c>
      <c r="I65">
        <v>172</v>
      </c>
    </row>
    <row r="66" spans="1:9">
      <c r="A66" s="4">
        <v>41424</v>
      </c>
      <c r="B66">
        <v>81</v>
      </c>
      <c r="D66" s="4">
        <v>41424</v>
      </c>
      <c r="E66">
        <v>2</v>
      </c>
      <c r="G66" s="5"/>
      <c r="H66" s="4">
        <v>41424</v>
      </c>
      <c r="I66">
        <v>83</v>
      </c>
    </row>
    <row r="67" spans="1:9">
      <c r="A67" s="4">
        <v>41425</v>
      </c>
      <c r="B67">
        <v>296</v>
      </c>
      <c r="D67" s="4">
        <v>41425</v>
      </c>
      <c r="E67">
        <v>10</v>
      </c>
      <c r="G67" s="5"/>
      <c r="H67" s="4">
        <v>41425</v>
      </c>
      <c r="I67">
        <v>306</v>
      </c>
    </row>
    <row r="68" spans="1:9">
      <c r="A68" s="4">
        <v>41426</v>
      </c>
      <c r="B68">
        <v>78</v>
      </c>
      <c r="D68" s="4">
        <v>41426</v>
      </c>
      <c r="E68">
        <v>4</v>
      </c>
      <c r="G68" s="5"/>
      <c r="H68" s="4">
        <v>41426</v>
      </c>
      <c r="I68">
        <v>82</v>
      </c>
    </row>
    <row r="69" spans="1:9">
      <c r="A69" s="4">
        <v>41427</v>
      </c>
      <c r="B69">
        <v>64</v>
      </c>
      <c r="D69" s="4">
        <v>41427</v>
      </c>
      <c r="E69">
        <v>0</v>
      </c>
      <c r="G69" s="5"/>
      <c r="H69" s="4">
        <v>41427</v>
      </c>
      <c r="I69">
        <v>64</v>
      </c>
    </row>
    <row r="70" spans="1:9">
      <c r="A70" s="4">
        <v>41428</v>
      </c>
      <c r="B70">
        <v>197</v>
      </c>
      <c r="D70" s="4">
        <v>41428</v>
      </c>
      <c r="E70">
        <v>2</v>
      </c>
      <c r="G70" s="5"/>
      <c r="H70" s="4">
        <v>41428</v>
      </c>
      <c r="I70">
        <v>199</v>
      </c>
    </row>
    <row r="71" spans="1:9">
      <c r="A71" s="4">
        <v>41429</v>
      </c>
      <c r="B71">
        <v>124</v>
      </c>
      <c r="D71" s="4">
        <v>41429</v>
      </c>
      <c r="E71">
        <v>3</v>
      </c>
      <c r="G71" s="5"/>
      <c r="H71" s="4">
        <v>41429</v>
      </c>
      <c r="I71">
        <v>127</v>
      </c>
    </row>
    <row r="72" spans="1:9">
      <c r="A72" s="4">
        <v>41430</v>
      </c>
      <c r="B72">
        <v>137</v>
      </c>
      <c r="D72" s="4">
        <v>41430</v>
      </c>
      <c r="E72">
        <v>1</v>
      </c>
      <c r="G72" s="5"/>
      <c r="H72" s="4">
        <v>41430</v>
      </c>
      <c r="I72">
        <v>138</v>
      </c>
    </row>
    <row r="73" spans="1:9">
      <c r="A73" s="4">
        <v>41431</v>
      </c>
      <c r="B73">
        <v>118</v>
      </c>
      <c r="D73" s="4">
        <v>41431</v>
      </c>
      <c r="E73">
        <v>2</v>
      </c>
      <c r="G73" s="5"/>
      <c r="H73" s="4">
        <v>41431</v>
      </c>
      <c r="I73">
        <v>120</v>
      </c>
    </row>
    <row r="74" spans="1:9">
      <c r="A74" s="4">
        <v>41432</v>
      </c>
      <c r="B74">
        <v>94</v>
      </c>
      <c r="D74" s="4">
        <v>41432</v>
      </c>
      <c r="E74">
        <v>0</v>
      </c>
      <c r="G74" s="5"/>
      <c r="H74" s="4">
        <v>41432</v>
      </c>
      <c r="I74">
        <v>94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7:I22"/>
  <sheetViews>
    <sheetView workbookViewId="0">
      <selection activeCell="C23" sqref="C23"/>
    </sheetView>
  </sheetViews>
  <sheetFormatPr defaultRowHeight="15"/>
  <cols>
    <col min="2" max="2" width="5" bestFit="1" customWidth="1"/>
    <col min="3" max="3" width="30.85546875" bestFit="1" customWidth="1"/>
    <col min="4" max="4" width="10.42578125" bestFit="1" customWidth="1"/>
    <col min="5" max="5" width="13.42578125" customWidth="1"/>
    <col min="6" max="6" width="11.28515625" bestFit="1" customWidth="1"/>
    <col min="7" max="7" width="12" bestFit="1" customWidth="1"/>
    <col min="8" max="8" width="18.42578125" bestFit="1" customWidth="1"/>
    <col min="9" max="9" width="13.85546875" bestFit="1" customWidth="1"/>
  </cols>
  <sheetData>
    <row r="7" spans="2:9"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</row>
    <row r="8" spans="2:9">
      <c r="B8">
        <v>1938</v>
      </c>
      <c r="C8" t="s">
        <v>22</v>
      </c>
      <c r="D8" t="s">
        <v>23</v>
      </c>
      <c r="E8" t="s">
        <v>24</v>
      </c>
      <c r="F8">
        <v>7</v>
      </c>
      <c r="G8">
        <v>9856469708</v>
      </c>
      <c r="H8" t="s">
        <v>25</v>
      </c>
      <c r="I8" t="s">
        <v>26</v>
      </c>
    </row>
    <row r="9" spans="2:9">
      <c r="B9">
        <v>1939</v>
      </c>
      <c r="C9" t="s">
        <v>27</v>
      </c>
      <c r="D9" t="s">
        <v>28</v>
      </c>
      <c r="E9" t="s">
        <v>29</v>
      </c>
      <c r="F9">
        <v>7</v>
      </c>
      <c r="G9">
        <v>9221956902</v>
      </c>
      <c r="H9" t="s">
        <v>30</v>
      </c>
      <c r="I9" t="s">
        <v>26</v>
      </c>
    </row>
    <row r="10" spans="2:9">
      <c r="B10">
        <v>1940</v>
      </c>
      <c r="C10" t="s">
        <v>31</v>
      </c>
      <c r="D10" t="s">
        <v>32</v>
      </c>
      <c r="E10" t="s">
        <v>33</v>
      </c>
      <c r="F10">
        <v>7</v>
      </c>
      <c r="G10">
        <v>9089154455</v>
      </c>
      <c r="H10" t="s">
        <v>34</v>
      </c>
      <c r="I10" t="s">
        <v>26</v>
      </c>
    </row>
    <row r="11" spans="2:9">
      <c r="B11">
        <v>1941</v>
      </c>
      <c r="C11" t="s">
        <v>35</v>
      </c>
      <c r="F11">
        <v>7</v>
      </c>
      <c r="G11">
        <v>9122184622</v>
      </c>
      <c r="H11" t="s">
        <v>30</v>
      </c>
      <c r="I11" t="s">
        <v>26</v>
      </c>
    </row>
    <row r="12" spans="2:9">
      <c r="B12">
        <v>1942</v>
      </c>
      <c r="C12" t="s">
        <v>36</v>
      </c>
      <c r="D12" t="s">
        <v>37</v>
      </c>
      <c r="E12" t="s">
        <v>38</v>
      </c>
      <c r="F12">
        <v>7</v>
      </c>
      <c r="G12">
        <v>9117271818</v>
      </c>
      <c r="H12" t="s">
        <v>39</v>
      </c>
      <c r="I12" t="s">
        <v>26</v>
      </c>
    </row>
    <row r="13" spans="2:9">
      <c r="B13">
        <v>1943</v>
      </c>
      <c r="C13" t="s">
        <v>40</v>
      </c>
      <c r="D13" t="s">
        <v>41</v>
      </c>
      <c r="F13">
        <v>7</v>
      </c>
      <c r="G13">
        <v>9041739591</v>
      </c>
      <c r="H13" t="s">
        <v>30</v>
      </c>
      <c r="I13" t="s">
        <v>26</v>
      </c>
    </row>
    <row r="14" spans="2:9">
      <c r="B14">
        <v>1944</v>
      </c>
      <c r="C14" t="s">
        <v>42</v>
      </c>
      <c r="D14" t="s">
        <v>43</v>
      </c>
      <c r="E14" t="s">
        <v>44</v>
      </c>
      <c r="F14">
        <v>7</v>
      </c>
      <c r="G14">
        <v>9501980269</v>
      </c>
      <c r="H14" t="s">
        <v>34</v>
      </c>
      <c r="I14" t="s">
        <v>26</v>
      </c>
    </row>
    <row r="15" spans="2:9">
      <c r="B15">
        <v>1945</v>
      </c>
      <c r="C15" t="s">
        <v>45</v>
      </c>
      <c r="D15" t="s">
        <v>46</v>
      </c>
      <c r="E15" t="s">
        <v>47</v>
      </c>
      <c r="F15">
        <v>7</v>
      </c>
      <c r="G15">
        <v>9521478780</v>
      </c>
      <c r="H15" t="s">
        <v>48</v>
      </c>
      <c r="I15" t="s">
        <v>26</v>
      </c>
    </row>
    <row r="16" spans="2:9">
      <c r="B16">
        <v>1946</v>
      </c>
      <c r="C16" t="s">
        <v>49</v>
      </c>
      <c r="D16" t="s">
        <v>50</v>
      </c>
      <c r="E16" t="s">
        <v>51</v>
      </c>
      <c r="F16">
        <v>7</v>
      </c>
      <c r="G16">
        <v>9827130338</v>
      </c>
      <c r="H16" t="s">
        <v>30</v>
      </c>
      <c r="I16" t="s">
        <v>26</v>
      </c>
    </row>
    <row r="17" spans="2:9">
      <c r="B17">
        <v>1947</v>
      </c>
      <c r="C17" t="s">
        <v>52</v>
      </c>
      <c r="D17" t="s">
        <v>53</v>
      </c>
      <c r="E17" t="s">
        <v>54</v>
      </c>
      <c r="F17">
        <v>7</v>
      </c>
      <c r="G17">
        <v>9269869100</v>
      </c>
      <c r="H17" t="s">
        <v>25</v>
      </c>
      <c r="I17" t="s">
        <v>26</v>
      </c>
    </row>
    <row r="18" spans="2:9">
      <c r="B18">
        <v>1948</v>
      </c>
      <c r="C18" t="s">
        <v>55</v>
      </c>
      <c r="D18" t="s">
        <v>43</v>
      </c>
      <c r="E18" t="s">
        <v>56</v>
      </c>
      <c r="F18">
        <v>7</v>
      </c>
      <c r="G18">
        <v>9266021042</v>
      </c>
      <c r="H18" t="s">
        <v>25</v>
      </c>
      <c r="I18" t="s">
        <v>26</v>
      </c>
    </row>
    <row r="19" spans="2:9">
      <c r="B19">
        <v>1949</v>
      </c>
      <c r="C19" t="s">
        <v>57</v>
      </c>
      <c r="D19" t="s">
        <v>58</v>
      </c>
      <c r="E19" t="s">
        <v>59</v>
      </c>
      <c r="F19">
        <v>7</v>
      </c>
      <c r="G19">
        <v>9120358141</v>
      </c>
      <c r="H19" t="s">
        <v>60</v>
      </c>
      <c r="I19" t="s">
        <v>26</v>
      </c>
    </row>
    <row r="20" spans="2:9">
      <c r="B20">
        <v>1950</v>
      </c>
      <c r="C20" t="s">
        <v>61</v>
      </c>
      <c r="D20" t="s">
        <v>62</v>
      </c>
      <c r="E20" t="s">
        <v>63</v>
      </c>
      <c r="F20">
        <v>7</v>
      </c>
      <c r="G20">
        <v>9826481763</v>
      </c>
      <c r="H20" t="s">
        <v>64</v>
      </c>
      <c r="I20" t="s">
        <v>26</v>
      </c>
    </row>
    <row r="21" spans="2:9">
      <c r="B21">
        <v>1951</v>
      </c>
      <c r="C21" t="s">
        <v>65</v>
      </c>
      <c r="F21">
        <v>7</v>
      </c>
      <c r="G21">
        <v>9126434850</v>
      </c>
      <c r="H21" t="s">
        <v>66</v>
      </c>
      <c r="I21" t="s">
        <v>26</v>
      </c>
    </row>
    <row r="22" spans="2:9">
      <c r="B22">
        <v>1952</v>
      </c>
      <c r="C22" t="s">
        <v>67</v>
      </c>
      <c r="D22" t="s">
        <v>68</v>
      </c>
      <c r="E22" t="s">
        <v>69</v>
      </c>
      <c r="F22">
        <v>7</v>
      </c>
      <c r="G22">
        <v>9678500913</v>
      </c>
      <c r="H22" t="s">
        <v>34</v>
      </c>
      <c r="I22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Алкосканнер</vt:lpstr>
      <vt:lpstr>Платежные терминалы</vt:lpstr>
      <vt:lpstr>переходы с ВК</vt:lpstr>
      <vt:lpstr>Лист1</vt:lpstr>
      <vt:lpstr>Лист1!user?_2Fuser__p_130</vt:lpstr>
      <vt:lpstr>Лист1!user?_2Fuser__p_132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2013-07-08T13:10:10Z</dcterms:modified>
</cp:coreProperties>
</file>